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My Documents\KSI Oil\Steve-IOS\Working Files\"/>
    </mc:Choice>
  </mc:AlternateContent>
  <xr:revisionPtr revIDLastSave="0" documentId="13_ncr:1_{4C26E214-E656-4E3E-B280-78953738EC0A}" xr6:coauthVersionLast="47" xr6:coauthVersionMax="47" xr10:uidLastSave="{00000000-0000-0000-0000-000000000000}"/>
  <bookViews>
    <workbookView xWindow="28680" yWindow="-120" windowWidth="29040" windowHeight="15720" tabRatio="500" activeTab="1" xr2:uid="{00000000-000D-0000-FFFF-FFFF00000000}"/>
  </bookViews>
  <sheets>
    <sheet name="Start Here" sheetId="1" r:id="rId1"/>
    <sheet name="Worksheet" sheetId="2" r:id="rId2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9" i="2" l="1"/>
  <c r="B46" i="2" s="1"/>
  <c r="B32" i="2"/>
  <c r="B25" i="2"/>
  <c r="B14" i="2"/>
  <c r="B17" i="2" s="1"/>
  <c r="B44" i="2" s="1"/>
  <c r="B7" i="2"/>
  <c r="B9" i="2" s="1"/>
  <c r="B43" i="2" s="1"/>
  <c r="B33" i="2" l="1"/>
  <c r="B45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5" authorId="0" shapeId="0" xr:uid="{00000000-0006-0000-0000-000001000000}">
      <text>
        <r>
          <rPr>
            <sz val="10"/>
            <rFont val="Arial"/>
            <family val="2"/>
          </rPr>
          <t>Paste the published post URL here once it's live. This cell is intentionally left as a placeholder.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5" authorId="0" shapeId="0" xr:uid="{00000000-0006-0000-0100-000003000000}">
      <text>
        <r>
          <rPr>
            <sz val="10"/>
            <rFont val="Arial"/>
            <family val="2"/>
          </rPr>
          <t>The Fed's current target rate. Check the live number at fred.stlouisfed.org/series/FEDFUNDS. Example value shown is from August 2026.</t>
        </r>
      </text>
    </comment>
    <comment ref="B6" authorId="0" shapeId="0" xr:uid="{00000000-0006-0000-0100-000004000000}">
      <text>
        <r>
          <rPr>
            <sz val="10"/>
            <rFont val="Arial"/>
            <family val="2"/>
          </rPr>
          <t>Banks have marked up prime roughly 300 basis points (3.00%) over fed funds for decades. This is a stable convention, rarely needs changing.</t>
        </r>
      </text>
    </comment>
    <comment ref="B8" authorId="0" shapeId="0" xr:uid="{00000000-0006-0000-0100-000005000000}">
      <text>
        <r>
          <rPr>
            <sz val="10"/>
            <rFont val="Arial"/>
            <family val="2"/>
          </rPr>
          <t>What your lender adds on top of prime for this specific loan. Varies by loan type, size, and risk, commonly 1% to 8%. Example shown is a mid-range SBA 7(a) spread.</t>
        </r>
      </text>
    </comment>
    <comment ref="B12" authorId="0" shapeId="0" xr:uid="{00000000-0006-0000-0100-000006000000}">
      <text>
        <r>
          <rPr>
            <sz val="10"/>
            <rFont val="Arial"/>
            <family val="2"/>
          </rPr>
          <t>The standard risk-free reference for a multi-year business commitment. Check the live number at fred.stlouisfed.org/series/DGS10.</t>
        </r>
      </text>
    </comment>
    <comment ref="B13" authorId="0" shapeId="0" xr:uid="{00000000-0006-0000-0100-000007000000}">
      <text>
        <r>
          <rPr>
            <sz val="10"/>
            <rFont val="Arial"/>
            <family val="2"/>
          </rPr>
          <t>The long-run average premium stocks have paid over risk-free returns. Historical range is roughly 4% to 6%; 5% is a reasonable midpoint.</t>
        </r>
      </text>
    </comment>
    <comment ref="B15" authorId="0" shapeId="0" xr:uid="{00000000-0006-0000-0100-000008000000}">
      <text>
        <r>
          <rPr>
            <sz val="10"/>
            <rFont val="Arial"/>
            <family val="2"/>
          </rPr>
          <t>Smaller companies have historically required more return than large ones. Kroll/Duff &amp; Phelps data puts this near 3% to 4% for the smallest public companies.</t>
        </r>
      </text>
    </comment>
    <comment ref="B16" authorId="0" shapeId="0" xr:uid="{00000000-0006-0000-0100-000009000000}">
      <text>
        <r>
          <rPr>
            <sz val="10"/>
            <rFont val="Arial"/>
            <family val="2"/>
          </rPr>
          <t>Extra return required for a business with no ready market to sell a stake in. Judgment-based; valuation practitioners commonly use roughly 5% to 6%.</t>
        </r>
      </text>
    </comment>
    <comment ref="A20" authorId="0" shapeId="0" xr:uid="{00000000-0006-0000-0100-000001000000}">
      <text>
        <r>
          <rPr>
            <sz val="10"/>
            <rFont val="Arial"/>
            <family val="2"/>
          </rPr>
          <t>Choose which data you're using: free public data (Damodaran) or trade-specific data (RMA/ProSight or Vertical IQ). The result below updates automatically.</t>
        </r>
      </text>
    </comment>
    <comment ref="B23" authorId="0" shapeId="0" xr:uid="{00000000-0006-0000-0100-00000A000000}">
      <text>
        <r>
          <rPr>
            <sz val="10"/>
            <rFont val="Arial"/>
            <family val="2"/>
          </rPr>
          <t>From Damodaran's Margin/ROIC by Sector table (pages.stern.nyu.edu/~adamodar/New_Home_Page/datafile/mgnroc.html). Pick the closest industry to yours. Example shown: Engineering/Construction.</t>
        </r>
      </text>
    </comment>
    <comment ref="B24" authorId="0" shapeId="0" xr:uid="{00000000-0006-0000-0100-00000B000000}">
      <text>
        <r>
          <rPr>
            <sz val="10"/>
            <rFont val="Arial"/>
            <family val="2"/>
          </rPr>
          <t>Same source and same row as the margin above. Shows how many times a year invested capital turns into revenue.</t>
        </r>
      </text>
    </comment>
    <comment ref="B28" authorId="0" shapeId="0" xr:uid="{00000000-0006-0000-0100-00000C000000}">
      <text>
        <r>
          <rPr>
            <sz val="10"/>
            <rFont val="Arial"/>
            <family val="2"/>
          </rPr>
          <t>From your RMA/ProSight Annual Statement Studies or Vertical IQ report for your specific trade. Use the ratio closest to "profit before taxes / tangible net worth." This is pre-tax; for most S-corp/LLC contractors that's close to what reaches the owner.</t>
        </r>
      </text>
    </comment>
    <comment ref="B29" authorId="0" shapeId="0" xr:uid="{00000000-0006-0000-0100-00000D000000}">
      <text>
        <r>
          <rPr>
            <sz val="10"/>
            <rFont val="Arial"/>
            <family val="2"/>
          </rPr>
          <t>Same ratio, median value.</t>
        </r>
      </text>
    </comment>
    <comment ref="B30" authorId="0" shapeId="0" xr:uid="{00000000-0006-0000-0100-00000E000000}">
      <text>
        <r>
          <rPr>
            <sz val="10"/>
            <rFont val="Arial"/>
            <family val="2"/>
          </rPr>
          <t>Same ratio, bottom-quartile value.</t>
        </r>
      </text>
    </comment>
    <comment ref="B37" authorId="0" shapeId="0" xr:uid="{00000000-0006-0000-0100-00000F000000}">
      <text>
        <r>
          <rPr>
            <sz val="10"/>
            <rFont val="Arial"/>
            <family val="2"/>
          </rPr>
          <t>Live at fred.stlouisfed.org/series/T10Y3M. Below zero means the curve is inverted.</t>
        </r>
      </text>
    </comment>
    <comment ref="A38" authorId="0" shapeId="0" xr:uid="{00000000-0006-0000-0100-000002000000}">
      <text>
        <r>
          <rPr>
            <sz val="10"/>
            <rFont val="Arial"/>
            <family val="2"/>
          </rPr>
          <t>Judge this from the shape of the T10Y3M chart on FRED over the last several months: is the line rising (steepening), flat, or falling (narrowing)?</t>
        </r>
      </text>
    </comment>
  </commentList>
</comments>
</file>

<file path=xl/sharedStrings.xml><?xml version="1.0" encoding="utf-8"?>
<sst xmlns="http://schemas.openxmlformats.org/spreadsheetml/2006/main" count="66" uniqueCount="65">
  <si>
    <t>Justify the Return — Business Investment Worksheet</t>
  </si>
  <si>
    <t>A four-step check to run before committing capital to a business, whether starting one or expanding one.</t>
  </si>
  <si>
    <t>For a full explanation of how to use this worksheet and where these four steps come from, see this post:</t>
  </si>
  <si>
    <t>INSERT POST URL HERE</t>
  </si>
  <si>
    <t>How to use this workbook</t>
  </si>
  <si>
    <t>Go to the Worksheet tab. Fill in only the yellow cells, everything else calculates automatically. Blue text is an editable input or default assumption. Black text is a calculated result. Hover over any cell with a small red triangle for a note explaining where the number comes from or how to find it.</t>
  </si>
  <si>
    <t>The four steps</t>
  </si>
  <si>
    <t>Step 1: What borrowed money actually costs, your break-even floor if financing with debt.</t>
  </si>
  <si>
    <t>Step 2: What your own risk actually costs, the real hurdle that answers whether the deal is worth it.</t>
  </si>
  <si>
    <t>Step 3: Whether your industry typically clears that hurdle, using either free public data or trade-specific data.</t>
  </si>
  <si>
    <t>Step 4: What the yield curve is signaling about timing right now.</t>
  </si>
  <si>
    <t>Data sources used in this workbook</t>
  </si>
  <si>
    <t>Federal Reserve, fed funds rate</t>
  </si>
  <si>
    <t>10-Year Treasury (FRED, DGS10)</t>
  </si>
  <si>
    <t>10yr minus 3-month spread (FRED, T10Y3M)</t>
  </si>
  <si>
    <t>Damodaran, Margin/ROIC by Sector (NYU Stern, free)</t>
  </si>
  <si>
    <t>RMA / ProSight Financial Association, Annual Statement Studies</t>
  </si>
  <si>
    <t>Vertical IQ</t>
  </si>
  <si>
    <t>Note: rates and spreads move daily. The Worksheet tab ships with example figures from August 2026, check the links above and update the yellow input cells before relying on this for a real decision.</t>
  </si>
  <si>
    <t>Justify the Return — Worksheet</t>
  </si>
  <si>
    <t>Fill in the yellow cells only. Everything else calculates automatically.</t>
  </si>
  <si>
    <t>STEP 1 — What Borrowed Money Actually Costs (Break-Even Floor)</t>
  </si>
  <si>
    <t>Fed funds rate (upper target)</t>
  </si>
  <si>
    <t>Standard prime markup</t>
  </si>
  <si>
    <t>Prime rate (calculated)</t>
  </si>
  <si>
    <t>Your loan-specific spread</t>
  </si>
  <si>
    <t>YOUR BREAK-EVEN FLOOR</t>
  </si>
  <si>
    <t>If financing with debt, your expansion must clear this rate just to afford the payment. It does not tell you whether the deal is worth the risk, see Step 2.</t>
  </si>
  <si>
    <t>STEP 2 — What Your Own Risk Actually Costs (Real Hurdle)</t>
  </si>
  <si>
    <t>10-year Treasury rate</t>
  </si>
  <si>
    <t>Long-run stock market premium</t>
  </si>
  <si>
    <t>Public market baseline (calculated)</t>
  </si>
  <si>
    <t>Size premium (small company)</t>
  </si>
  <si>
    <t>Illiquidity / private-company premium</t>
  </si>
  <si>
    <t>YOUR REAL HURDLE</t>
  </si>
  <si>
    <t>This is the number that actually answers whether the risk is worth it, whether the capital is your own cash or an outside investor's.</t>
  </si>
  <si>
    <t>STEP 3 — Does the Industry Clear the Bar</t>
  </si>
  <si>
    <t>Data source you're using</t>
  </si>
  <si>
    <t>Free (Damodaran)</t>
  </si>
  <si>
    <t>▼ Choose from dropdown list</t>
  </si>
  <si>
    <t>Free path (Damodaran) — return on capital</t>
  </si>
  <si>
    <t>After-tax operating margin</t>
  </si>
  <si>
    <t>Sales / invested capital (turnover)</t>
  </si>
  <si>
    <t>Return on capital (calculated)</t>
  </si>
  <si>
    <t>Return on capital blends debt and equity together. It's a reasonable but imperfect stand-in for the equity-only hurdle above.</t>
  </si>
  <si>
    <t>Trade-specific path (RMA / Vertical IQ) — return on net worth</t>
  </si>
  <si>
    <t>Top quartile (75th percentile)</t>
  </si>
  <si>
    <t>Median (50th percentile)</t>
  </si>
  <si>
    <t>Bottom quartile (25th percentile)</t>
  </si>
  <si>
    <t>SELECTED INDUSTRY RETURN</t>
  </si>
  <si>
    <t>Free path uses return on capital. Trade-specific path uses the median return on net worth.</t>
  </si>
  <si>
    <t>DOES IT CLEAR YOUR HURDLE?</t>
  </si>
  <si>
    <t>A below-median operator can still fail to clear the bar even when the industry as a whole looks healthy.</t>
  </si>
  <si>
    <t>STEP 4 — Reading the Curve</t>
  </si>
  <si>
    <t>Current 10yr minus 3-month spread (T10Y3M)</t>
  </si>
  <si>
    <t>Current trend</t>
  </si>
  <si>
    <t>SIGNAL</t>
  </si>
  <si>
    <t>Context for sizing and timing the next move. It does not change either hurdle above.</t>
  </si>
  <si>
    <t>PUT IT TOGETHER</t>
  </si>
  <si>
    <t>Break-even floor (Step 1)</t>
  </si>
  <si>
    <t>Real hurdle (Step 2)</t>
  </si>
  <si>
    <t>Industry check (Step 3)</t>
  </si>
  <si>
    <t>Curve signal (Step 4)</t>
  </si>
  <si>
    <t>Use these four signals together. None of them alone tells you whether to move forward.</t>
  </si>
  <si>
    <t>Falling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</si>
</sst>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</font>
    <font>
      <b/>
      <sz val="16"/>
      <color rgb="FF1F4E78"/>
      <name val="Times New Roman"/>
      <charset val="1"/>
    </font>
    <font>
      <sz val="11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1"/>
      <color rgb="FF0000FF"/>
      <name val="Times New Roman"/>
      <charset val="1"/>
    </font>
    <font>
      <u/>
      <sz val="11"/>
      <color rgb="FF0563C1"/>
      <name val="Times New Roman"/>
      <charset val="1"/>
    </font>
    <font>
      <i/>
      <sz val="10"/>
      <color rgb="FF808080"/>
      <name val="Times New Roman"/>
      <charset val="1"/>
    </font>
    <font>
      <sz val="10"/>
      <name val="Arial"/>
      <family val="2"/>
    </font>
    <font>
      <b/>
      <sz val="12"/>
      <color rgb="FFFFFFFF"/>
      <name val="Times New Roman"/>
      <charset val="1"/>
    </font>
    <font>
      <sz val="11"/>
      <color rgb="FF0000FF"/>
      <name val="Times New Roman"/>
      <charset val="1"/>
    </font>
    <font>
      <b/>
      <sz val="11"/>
      <color rgb="FF1F4E78"/>
      <name val="Times New Roman"/>
      <charset val="1"/>
    </font>
    <font>
      <i/>
      <sz val="9"/>
      <color rgb="FF808080"/>
      <name val="Times New Roman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4E78"/>
        <bgColor rgb="FF003366"/>
      </patternFill>
    </fill>
    <fill>
      <patternFill patternType="solid">
        <fgColor rgb="FFD9E1F2"/>
        <bgColor rgb="FFCCFFFF"/>
      </patternFill>
    </fill>
    <fill>
      <patternFill patternType="solid">
        <fgColor rgb="FFFFE699"/>
        <bgColor rgb="FFFFCC99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6" fillId="0" borderId="0" xfId="0" applyFont="1" applyAlignment="1">
      <alignment wrapText="1"/>
    </xf>
    <xf numFmtId="0" fontId="10" fillId="4" borderId="1" xfId="0" applyFont="1" applyFill="1" applyBorder="1" applyAlignment="1">
      <alignment horizontal="left" vertical="center" wrapText="1" indent="1"/>
    </xf>
    <xf numFmtId="0" fontId="8" fillId="3" borderId="0" xfId="0" applyFont="1" applyFill="1" applyAlignment="1">
      <alignment vertical="center" indent="1"/>
    </xf>
    <xf numFmtId="0" fontId="6" fillId="0" borderId="0" xfId="0" applyFont="1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5" fillId="0" borderId="0" xfId="0" applyFont="1"/>
    <xf numFmtId="0" fontId="6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10" fontId="9" fillId="2" borderId="1" xfId="0" applyNumberFormat="1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 wrapText="1"/>
    </xf>
    <xf numFmtId="10" fontId="10" fillId="4" borderId="1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 wrapText="1"/>
    </xf>
    <xf numFmtId="0" fontId="9" fillId="5" borderId="1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2" fontId="9" fillId="2" borderId="1" xfId="0" applyNumberFormat="1" applyFont="1" applyFill="1" applyBorder="1" applyAlignment="1">
      <alignment horizontal="center"/>
    </xf>
    <xf numFmtId="0" fontId="1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fred.stlouisfed.org/series/T10Y3M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fred.stlouisfed.org/series/DGS10" TargetMode="External"/><Relationship Id="rId1" Type="http://schemas.openxmlformats.org/officeDocument/2006/relationships/hyperlink" Target="https://fred.stlouisfed.org/series/FEDFUNDS" TargetMode="External"/><Relationship Id="rId6" Type="http://schemas.openxmlformats.org/officeDocument/2006/relationships/hyperlink" Target="https://verticaliq.com/" TargetMode="External"/><Relationship Id="rId5" Type="http://schemas.openxmlformats.org/officeDocument/2006/relationships/hyperlink" Target="https://www.prosightfa.org/decision-support-solutions/statement-studies/" TargetMode="External"/><Relationship Id="rId4" Type="http://schemas.openxmlformats.org/officeDocument/2006/relationships/hyperlink" Target="https://pages.stern.nyu.edu/~adamodar/New_Home_Page/datafile/mgnroc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4"/>
  <sheetViews>
    <sheetView showGridLines="0" zoomScaleNormal="100" workbookViewId="0"/>
  </sheetViews>
  <sheetFormatPr defaultColWidth="8.7109375" defaultRowHeight="15" x14ac:dyDescent="0.25"/>
  <cols>
    <col min="1" max="1" width="95" customWidth="1"/>
  </cols>
  <sheetData>
    <row r="1" spans="1:1" ht="19.5" customHeight="1" x14ac:dyDescent="0.25">
      <c r="A1" s="6" t="s">
        <v>0</v>
      </c>
    </row>
    <row r="2" spans="1:1" ht="15" customHeight="1" x14ac:dyDescent="0.25">
      <c r="A2" s="7" t="s">
        <v>1</v>
      </c>
    </row>
    <row r="4" spans="1:1" ht="15" customHeight="1" x14ac:dyDescent="0.25">
      <c r="A4" s="8" t="s">
        <v>2</v>
      </c>
    </row>
    <row r="5" spans="1:1" ht="15" customHeight="1" x14ac:dyDescent="0.25">
      <c r="A5" s="9" t="s">
        <v>3</v>
      </c>
    </row>
    <row r="7" spans="1:1" ht="15" customHeight="1" x14ac:dyDescent="0.25">
      <c r="A7" s="8" t="s">
        <v>4</v>
      </c>
    </row>
    <row r="8" spans="1:1" ht="36.75" customHeight="1" x14ac:dyDescent="0.25">
      <c r="A8" s="7" t="s">
        <v>5</v>
      </c>
    </row>
    <row r="10" spans="1:1" ht="15" customHeight="1" x14ac:dyDescent="0.25">
      <c r="A10" s="8" t="s">
        <v>6</v>
      </c>
    </row>
    <row r="11" spans="1:1" ht="15" customHeight="1" x14ac:dyDescent="0.25">
      <c r="A11" s="7" t="s">
        <v>7</v>
      </c>
    </row>
    <row r="12" spans="1:1" ht="15" customHeight="1" x14ac:dyDescent="0.25">
      <c r="A12" s="7" t="s">
        <v>8</v>
      </c>
    </row>
    <row r="13" spans="1:1" ht="15" customHeight="1" x14ac:dyDescent="0.25">
      <c r="A13" s="7" t="s">
        <v>9</v>
      </c>
    </row>
    <row r="14" spans="1:1" ht="15" customHeight="1" x14ac:dyDescent="0.25">
      <c r="A14" s="7" t="s">
        <v>10</v>
      </c>
    </row>
    <row r="16" spans="1:1" ht="15" customHeight="1" x14ac:dyDescent="0.25">
      <c r="A16" s="8" t="s">
        <v>11</v>
      </c>
    </row>
    <row r="17" spans="1:1" ht="12.75" customHeight="1" x14ac:dyDescent="0.25">
      <c r="A17" s="10" t="s">
        <v>12</v>
      </c>
    </row>
    <row r="18" spans="1:1" ht="12.75" customHeight="1" x14ac:dyDescent="0.25">
      <c r="A18" s="10" t="s">
        <v>13</v>
      </c>
    </row>
    <row r="19" spans="1:1" ht="12.75" customHeight="1" x14ac:dyDescent="0.25">
      <c r="A19" s="10" t="s">
        <v>14</v>
      </c>
    </row>
    <row r="20" spans="1:1" ht="12.75" customHeight="1" x14ac:dyDescent="0.25">
      <c r="A20" s="10" t="s">
        <v>15</v>
      </c>
    </row>
    <row r="21" spans="1:1" ht="12.75" customHeight="1" x14ac:dyDescent="0.25">
      <c r="A21" s="10" t="s">
        <v>16</v>
      </c>
    </row>
    <row r="22" spans="1:1" ht="12.75" customHeight="1" x14ac:dyDescent="0.25">
      <c r="A22" s="10" t="s">
        <v>17</v>
      </c>
    </row>
    <row r="24" spans="1:1" ht="23.25" customHeight="1" x14ac:dyDescent="0.25">
      <c r="A24" s="11" t="s">
        <v>18</v>
      </c>
    </row>
  </sheetData>
  <hyperlinks>
    <hyperlink ref="A17" r:id="rId1" xr:uid="{00000000-0004-0000-0000-000000000000}"/>
    <hyperlink ref="A18" r:id="rId2" xr:uid="{00000000-0004-0000-0000-000001000000}"/>
    <hyperlink ref="A19" r:id="rId3" xr:uid="{00000000-0004-0000-0000-000002000000}"/>
    <hyperlink ref="A20" r:id="rId4" xr:uid="{00000000-0004-0000-0000-000003000000}"/>
    <hyperlink ref="A21" r:id="rId5" xr:uid="{00000000-0004-0000-0000-000004000000}"/>
    <hyperlink ref="A22" r:id="rId6" xr:uid="{00000000-0004-0000-0000-000005000000}"/>
  </hyperlinks>
  <pageMargins left="0.75" right="0.75" top="1" bottom="1" header="0.511811023622047" footer="0.511811023622047"/>
  <pageSetup paperSize="9" orientation="portrait" horizontalDpi="300" verticalDpi="300"/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8"/>
  <sheetViews>
    <sheetView showGridLines="0" tabSelected="1" zoomScaleNormal="100" workbookViewId="0">
      <pane ySplit="3" topLeftCell="A25" activePane="bottomLeft" state="frozen"/>
      <selection pane="bottomLeft" activeCell="B38" sqref="B38"/>
    </sheetView>
  </sheetViews>
  <sheetFormatPr defaultColWidth="8.7109375" defaultRowHeight="15" x14ac:dyDescent="0.25"/>
  <cols>
    <col min="1" max="1" width="42" customWidth="1"/>
    <col min="2" max="2" width="20" customWidth="1"/>
    <col min="3" max="3" width="64.140625" customWidth="1"/>
  </cols>
  <sheetData>
    <row r="1" spans="1:3" ht="25.5" customHeight="1" x14ac:dyDescent="0.3">
      <c r="A1" s="5" t="s">
        <v>19</v>
      </c>
      <c r="B1" s="5"/>
      <c r="C1" s="5"/>
    </row>
    <row r="2" spans="1:3" ht="15" customHeight="1" x14ac:dyDescent="0.25">
      <c r="A2" s="4" t="s">
        <v>20</v>
      </c>
      <c r="B2" s="4"/>
      <c r="C2" s="4"/>
    </row>
    <row r="4" spans="1:3" ht="21.75" customHeight="1" x14ac:dyDescent="0.25">
      <c r="A4" s="3" t="s">
        <v>21</v>
      </c>
      <c r="B4" s="3"/>
      <c r="C4" s="3"/>
    </row>
    <row r="5" spans="1:3" ht="15" customHeight="1" x14ac:dyDescent="0.25">
      <c r="A5" s="12" t="s">
        <v>22</v>
      </c>
      <c r="B5" s="13">
        <v>3.7499999999999999E-2</v>
      </c>
    </row>
    <row r="6" spans="1:3" ht="15" customHeight="1" x14ac:dyDescent="0.25">
      <c r="A6" s="12" t="s">
        <v>23</v>
      </c>
      <c r="B6" s="13">
        <v>0.03</v>
      </c>
    </row>
    <row r="7" spans="1:3" ht="15" customHeight="1" x14ac:dyDescent="0.25">
      <c r="A7" s="12" t="s">
        <v>24</v>
      </c>
      <c r="B7" s="14">
        <f>B5+B6</f>
        <v>6.7500000000000004E-2</v>
      </c>
    </row>
    <row r="8" spans="1:3" ht="15" customHeight="1" x14ac:dyDescent="0.25">
      <c r="A8" s="12" t="s">
        <v>25</v>
      </c>
      <c r="B8" s="13">
        <v>2.5000000000000001E-2</v>
      </c>
    </row>
    <row r="9" spans="1:3" ht="21.75" customHeight="1" x14ac:dyDescent="0.25">
      <c r="A9" s="15" t="s">
        <v>26</v>
      </c>
      <c r="B9" s="16">
        <f>B7+B8</f>
        <v>9.2499999999999999E-2</v>
      </c>
      <c r="C9" s="17" t="s">
        <v>27</v>
      </c>
    </row>
    <row r="11" spans="1:3" ht="21.75" customHeight="1" x14ac:dyDescent="0.25">
      <c r="A11" s="3" t="s">
        <v>28</v>
      </c>
      <c r="B11" s="3"/>
      <c r="C11" s="3"/>
    </row>
    <row r="12" spans="1:3" ht="15" customHeight="1" x14ac:dyDescent="0.25">
      <c r="A12" s="12" t="s">
        <v>29</v>
      </c>
      <c r="B12" s="13">
        <v>4.65E-2</v>
      </c>
    </row>
    <row r="13" spans="1:3" ht="15" customHeight="1" x14ac:dyDescent="0.25">
      <c r="A13" s="12" t="s">
        <v>30</v>
      </c>
      <c r="B13" s="13">
        <v>0.05</v>
      </c>
    </row>
    <row r="14" spans="1:3" ht="15" customHeight="1" x14ac:dyDescent="0.25">
      <c r="A14" s="12" t="s">
        <v>31</v>
      </c>
      <c r="B14" s="14">
        <f>B12+B13</f>
        <v>9.6500000000000002E-2</v>
      </c>
    </row>
    <row r="15" spans="1:3" ht="15" customHeight="1" x14ac:dyDescent="0.25">
      <c r="A15" s="12" t="s">
        <v>32</v>
      </c>
      <c r="B15" s="13">
        <v>3.5000000000000003E-2</v>
      </c>
    </row>
    <row r="16" spans="1:3" ht="15" customHeight="1" x14ac:dyDescent="0.25">
      <c r="A16" s="12" t="s">
        <v>33</v>
      </c>
      <c r="B16" s="13">
        <v>5.5E-2</v>
      </c>
    </row>
    <row r="17" spans="1:3" ht="21.75" customHeight="1" x14ac:dyDescent="0.25">
      <c r="A17" s="15" t="s">
        <v>34</v>
      </c>
      <c r="B17" s="16">
        <f>B14+B15+B16</f>
        <v>0.1865</v>
      </c>
      <c r="C17" s="17" t="s">
        <v>35</v>
      </c>
    </row>
    <row r="19" spans="1:3" ht="21.75" customHeight="1" x14ac:dyDescent="0.25">
      <c r="A19" s="3" t="s">
        <v>36</v>
      </c>
      <c r="B19" s="3"/>
      <c r="C19" s="3"/>
    </row>
    <row r="20" spans="1:3" ht="15" customHeight="1" x14ac:dyDescent="0.25">
      <c r="A20" s="12" t="s">
        <v>37</v>
      </c>
      <c r="B20" s="18" t="s">
        <v>38</v>
      </c>
      <c r="C20" s="19" t="s">
        <v>39</v>
      </c>
    </row>
    <row r="22" spans="1:3" ht="15" customHeight="1" x14ac:dyDescent="0.25">
      <c r="A22" s="15" t="s">
        <v>40</v>
      </c>
    </row>
    <row r="23" spans="1:3" ht="15" customHeight="1" x14ac:dyDescent="0.25">
      <c r="A23" s="12" t="s">
        <v>41</v>
      </c>
      <c r="B23" s="13">
        <v>5.8400000000000001E-2</v>
      </c>
    </row>
    <row r="24" spans="1:3" ht="15" customHeight="1" x14ac:dyDescent="0.25">
      <c r="A24" s="12" t="s">
        <v>42</v>
      </c>
      <c r="B24" s="20">
        <v>4.3600000000000003</v>
      </c>
    </row>
    <row r="25" spans="1:3" ht="21.75" customHeight="1" x14ac:dyDescent="0.25">
      <c r="A25" s="12" t="s">
        <v>43</v>
      </c>
      <c r="B25" s="14">
        <f>B23*B24</f>
        <v>0.25462400000000002</v>
      </c>
      <c r="C25" s="17" t="s">
        <v>44</v>
      </c>
    </row>
    <row r="27" spans="1:3" ht="24.75" customHeight="1" x14ac:dyDescent="0.25">
      <c r="A27" s="15" t="s">
        <v>45</v>
      </c>
    </row>
    <row r="28" spans="1:3" ht="15" customHeight="1" x14ac:dyDescent="0.25">
      <c r="A28" s="12" t="s">
        <v>46</v>
      </c>
      <c r="B28" s="13">
        <v>0.77300000000000002</v>
      </c>
    </row>
    <row r="29" spans="1:3" ht="15" customHeight="1" x14ac:dyDescent="0.25">
      <c r="A29" s="12" t="s">
        <v>47</v>
      </c>
      <c r="B29" s="13">
        <v>0.42099999999999999</v>
      </c>
    </row>
    <row r="30" spans="1:3" ht="15" customHeight="1" x14ac:dyDescent="0.25">
      <c r="A30" s="12" t="s">
        <v>48</v>
      </c>
      <c r="B30" s="13">
        <v>0.17699999999999999</v>
      </c>
    </row>
    <row r="32" spans="1:3" ht="21.75" customHeight="1" x14ac:dyDescent="0.25">
      <c r="A32" s="15" t="s">
        <v>49</v>
      </c>
      <c r="B32" s="16">
        <f>IF(B20="Free (Damodaran)",B25,B29)</f>
        <v>0.25462400000000002</v>
      </c>
      <c r="C32" s="17" t="s">
        <v>50</v>
      </c>
    </row>
    <row r="33" spans="1:3" ht="15" customHeight="1" x14ac:dyDescent="0.25">
      <c r="A33" s="15" t="s">
        <v>51</v>
      </c>
      <c r="B33" s="2" t="str">
        <f>IF(B32&gt;=B17,"Clears the bar","Falls short")</f>
        <v>Clears the bar</v>
      </c>
      <c r="C33" s="2"/>
    </row>
    <row r="34" spans="1:3" ht="21.75" customHeight="1" x14ac:dyDescent="0.25">
      <c r="A34" s="21" t="s">
        <v>52</v>
      </c>
    </row>
    <row r="36" spans="1:3" ht="21.75" customHeight="1" x14ac:dyDescent="0.25">
      <c r="A36" s="3" t="s">
        <v>53</v>
      </c>
      <c r="B36" s="3"/>
      <c r="C36" s="3"/>
    </row>
    <row r="37" spans="1:3" ht="15" customHeight="1" x14ac:dyDescent="0.25">
      <c r="A37" s="12" t="s">
        <v>54</v>
      </c>
      <c r="B37" s="13">
        <v>8.2000000000000007E-3</v>
      </c>
    </row>
    <row r="38" spans="1:3" ht="15" customHeight="1" x14ac:dyDescent="0.25">
      <c r="A38" s="12" t="s">
        <v>55</v>
      </c>
      <c r="B38" s="18" t="s">
        <v>64</v>
      </c>
      <c r="C38" s="19" t="s">
        <v>39</v>
      </c>
    </row>
    <row r="39" spans="1:3" ht="15" customHeight="1" x14ac:dyDescent="0.25">
      <c r="A39" s="15" t="s">
        <v>56</v>
      </c>
      <c r="B39" s="2" t="str">
        <f>IF(B37&lt;0,"Inverted — historically the strongest warning that demand and spending may soften",IF(B38="Falling","Falling — a caution flag, worth stress-testing the demand your expansion is counting on",IF(B38="Rising","Rising — a more supportive backdrop for demand and spending","Flat — no strong signal on demand either way")))</f>
        <v>Falling — a caution flag, worth stress-testing the demand your expansion is counting on</v>
      </c>
      <c r="C39" s="2"/>
    </row>
    <row r="40" spans="1:3" ht="21.75" customHeight="1" x14ac:dyDescent="0.25">
      <c r="A40" s="21" t="s">
        <v>57</v>
      </c>
    </row>
    <row r="42" spans="1:3" ht="21.75" customHeight="1" x14ac:dyDescent="0.25">
      <c r="A42" s="3" t="s">
        <v>58</v>
      </c>
      <c r="B42" s="3"/>
      <c r="C42" s="3"/>
    </row>
    <row r="43" spans="1:3" ht="15" customHeight="1" x14ac:dyDescent="0.25">
      <c r="A43" s="12" t="s">
        <v>59</v>
      </c>
      <c r="B43" s="16">
        <f>B9</f>
        <v>9.2499999999999999E-2</v>
      </c>
    </row>
    <row r="44" spans="1:3" ht="15" customHeight="1" x14ac:dyDescent="0.25">
      <c r="A44" s="12" t="s">
        <v>60</v>
      </c>
      <c r="B44" s="16">
        <f>B17</f>
        <v>0.1865</v>
      </c>
    </row>
    <row r="45" spans="1:3" ht="15" customHeight="1" x14ac:dyDescent="0.25">
      <c r="A45" s="12" t="s">
        <v>61</v>
      </c>
      <c r="B45" s="2" t="str">
        <f>B33</f>
        <v>Clears the bar</v>
      </c>
      <c r="C45" s="2"/>
    </row>
    <row r="46" spans="1:3" ht="15" customHeight="1" x14ac:dyDescent="0.25">
      <c r="A46" s="12" t="s">
        <v>62</v>
      </c>
      <c r="B46" s="2" t="str">
        <f>B39</f>
        <v>Falling — a caution flag, worth stress-testing the demand your expansion is counting on</v>
      </c>
      <c r="C46" s="2"/>
    </row>
    <row r="48" spans="1:3" ht="15" customHeight="1" x14ac:dyDescent="0.25">
      <c r="A48" s="1" t="s">
        <v>63</v>
      </c>
      <c r="B48" s="1"/>
      <c r="C48" s="1"/>
    </row>
  </sheetData>
  <mergeCells count="12">
    <mergeCell ref="B46:C46"/>
    <mergeCell ref="A48:C48"/>
    <mergeCell ref="B33:C33"/>
    <mergeCell ref="A36:C36"/>
    <mergeCell ref="B39:C39"/>
    <mergeCell ref="A42:C42"/>
    <mergeCell ref="B45:C45"/>
    <mergeCell ref="A1:C1"/>
    <mergeCell ref="A2:C2"/>
    <mergeCell ref="A4:C4"/>
    <mergeCell ref="A11:C11"/>
    <mergeCell ref="A19:C19"/>
  </mergeCells>
  <dataValidations count="2">
    <dataValidation type="list" sqref="B20" xr:uid="{00000000-0002-0000-0100-000000000000}">
      <formula1>"Free (Damodaran),Trade-Specific (RMA or Vertical IQ)"</formula1>
      <formula2>0</formula2>
    </dataValidation>
    <dataValidation type="list" sqref="B38" xr:uid="{00000000-0002-0000-0100-000001000000}">
      <formula1>"Rising,Flat,Falling"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Start Here</vt:lpstr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steve imke</cp:lastModifiedBy>
  <cp:revision>0</cp:revision>
  <dcterms:created xsi:type="dcterms:W3CDTF">2026-08-21T21:13:22Z</dcterms:created>
  <dcterms:modified xsi:type="dcterms:W3CDTF">2026-08-21T21:56:32Z</dcterms:modified>
  <dc:language>en-US</dc:language>
</cp:coreProperties>
</file>